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37514dd13b607d/Bubwith Leisure Centre/Monthly Booking Financial and Co-0rdinators Reports/"/>
    </mc:Choice>
  </mc:AlternateContent>
  <xr:revisionPtr revIDLastSave="0" documentId="8_{61B020F1-FA8E-D941-9D17-47D02EFD4B79}" xr6:coauthVersionLast="47" xr6:coauthVersionMax="47" xr10:uidLastSave="{00000000-0000-0000-0000-000000000000}"/>
  <bookViews>
    <workbookView xWindow="0" yWindow="600" windowWidth="26140" windowHeight="17820" xr2:uid="{45E210B3-6920-4DDD-A12E-0B6F61FB3250}"/>
  </bookViews>
  <sheets>
    <sheet name="Bar Sa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" l="1"/>
  <c r="K40" i="1"/>
  <c r="J40" i="1"/>
  <c r="I40" i="1"/>
  <c r="H40" i="1"/>
  <c r="G40" i="1"/>
  <c r="D40" i="1"/>
  <c r="C40" i="1"/>
  <c r="B40" i="1"/>
  <c r="L39" i="1"/>
  <c r="I39" i="1"/>
  <c r="D39" i="1"/>
  <c r="L38" i="1"/>
  <c r="I38" i="1"/>
  <c r="D38" i="1"/>
  <c r="L37" i="1"/>
  <c r="I37" i="1"/>
  <c r="D37" i="1"/>
  <c r="L36" i="1"/>
  <c r="I36" i="1"/>
  <c r="D36" i="1"/>
  <c r="L35" i="1"/>
  <c r="I35" i="1"/>
  <c r="D35" i="1"/>
  <c r="L34" i="1"/>
  <c r="I34" i="1"/>
  <c r="D34" i="1"/>
  <c r="L33" i="1"/>
  <c r="I33" i="1"/>
  <c r="D33" i="1"/>
  <c r="L32" i="1"/>
  <c r="I32" i="1"/>
  <c r="D32" i="1"/>
  <c r="L31" i="1"/>
  <c r="I31" i="1"/>
  <c r="D31" i="1"/>
  <c r="L30" i="1"/>
  <c r="I30" i="1"/>
  <c r="D30" i="1"/>
  <c r="L29" i="1"/>
  <c r="I29" i="1"/>
  <c r="D29" i="1"/>
  <c r="L28" i="1"/>
  <c r="I28" i="1"/>
  <c r="D28" i="1"/>
  <c r="L16" i="1"/>
  <c r="K16" i="1"/>
  <c r="J16" i="1"/>
  <c r="I16" i="1"/>
  <c r="H16" i="1"/>
  <c r="G16" i="1"/>
  <c r="F16" i="1"/>
  <c r="E16" i="1"/>
  <c r="D16" i="1"/>
  <c r="C16" i="1"/>
  <c r="B16" i="1"/>
  <c r="O15" i="1"/>
  <c r="L15" i="1"/>
  <c r="J15" i="1"/>
  <c r="O14" i="1"/>
  <c r="L14" i="1"/>
  <c r="J14" i="1"/>
  <c r="O13" i="1"/>
  <c r="L13" i="1"/>
  <c r="J13" i="1"/>
  <c r="O12" i="1"/>
  <c r="L12" i="1"/>
  <c r="J12" i="1"/>
  <c r="O11" i="1"/>
  <c r="L11" i="1"/>
  <c r="J11" i="1"/>
  <c r="O10" i="1"/>
  <c r="L10" i="1"/>
  <c r="J10" i="1"/>
  <c r="O9" i="1"/>
  <c r="L9" i="1"/>
  <c r="J9" i="1"/>
  <c r="O8" i="1"/>
  <c r="L8" i="1"/>
  <c r="J8" i="1"/>
  <c r="O7" i="1"/>
  <c r="L7" i="1"/>
  <c r="J7" i="1"/>
  <c r="O6" i="1"/>
  <c r="L6" i="1"/>
  <c r="J6" i="1"/>
  <c r="O5" i="1"/>
  <c r="L5" i="1"/>
  <c r="J5" i="1"/>
  <c r="O4" i="1"/>
  <c r="L4" i="1"/>
  <c r="J4" i="1"/>
</calcChain>
</file>

<file path=xl/sharedStrings.xml><?xml version="1.0" encoding="utf-8"?>
<sst xmlns="http://schemas.openxmlformats.org/spreadsheetml/2006/main" count="82" uniqueCount="50">
  <si>
    <t>BAR SALES TRACKING</t>
  </si>
  <si>
    <t>MONTH</t>
  </si>
  <si>
    <t>CASH</t>
  </si>
  <si>
    <t>CARD</t>
  </si>
  <si>
    <t>TOTAL</t>
  </si>
  <si>
    <t>HOURS</t>
  </si>
  <si>
    <t>SALES PER HOUR</t>
  </si>
  <si>
    <t>NUMBER OF EVENTS</t>
  </si>
  <si>
    <t>EVENTS OVER £100 PER HOUR</t>
  </si>
  <si>
    <t>SALES</t>
  </si>
  <si>
    <t>% OF TOTAL</t>
  </si>
  <si>
    <t xml:space="preserve"> SALES LAST YEAR</t>
  </si>
  <si>
    <t xml:space="preserve">YOY % </t>
  </si>
  <si>
    <t>LAST YEAR RUNNING TOTAL</t>
  </si>
  <si>
    <t>THIS YEAR RUNNING TOTAL</t>
  </si>
  <si>
    <t>RUNNING TOTAL % CHANGE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</si>
  <si>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</si>
  <si>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</si>
  <si>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</si>
  <si>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</si>
  <si>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</si>
  <si>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</si>
  <si>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</si>
  <si>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</si>
  <si>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</si>
  <si>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</si>
  <si>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</si>
  <si>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</si>
  <si>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TOTAL YEAR</t>
  </si>
  <si>
    <t xml:space="preserve">COMMENTS </t>
  </si>
  <si>
    <t>DIFF</t>
  </si>
  <si>
    <t>INVENTORY</t>
  </si>
  <si>
    <t xml:space="preserve">% </t>
  </si>
  <si>
    <t>Running Total</t>
  </si>
  <si>
    <t>DECEMBER 2025 - NOVEMBER 2026</t>
  </si>
  <si>
    <r>
      <t xml:space="preserve">2026 </t>
    </r>
    <r>
      <rPr>
        <b/>
        <sz val="11"/>
        <color rgb="FFFF0000"/>
        <rFont val="Calibri"/>
        <family val="2"/>
        <scheme val="minor"/>
      </rPr>
      <t>FORECAST</t>
    </r>
    <r>
      <rPr>
        <b/>
        <sz val="11"/>
        <color theme="1"/>
        <rFont val="Calibri"/>
        <family val="2"/>
        <scheme val="minor"/>
      </rPr>
      <t xml:space="preserve"> /ACTUAL </t>
    </r>
  </si>
  <si>
    <t>2025 ACTUAL</t>
  </si>
  <si>
    <t>SALARY COST</t>
  </si>
  <si>
    <t>July sales were £4630 down on last year -23.1% missing target sales of £5475</t>
  </si>
  <si>
    <t>YoY position has dropped back to £33375 down -1.9%</t>
  </si>
  <si>
    <t>Very quiet at the end of the month - Café, Bar open with food van, Sophie's social dance &amp; Monday Nights</t>
  </si>
  <si>
    <t>So far Friday night openings with Food van £4811. Same point last year £5455</t>
  </si>
  <si>
    <t>Last years Sales were £6510. This year looks like it will be £5211 (against £6094 like for like)</t>
  </si>
  <si>
    <t>Forecast for August is £4050 - 50% of this is from Bubwith Anniversary Celebration so we need to focus on this being a success</t>
  </si>
  <si>
    <t>Total year forecast has dropped back to £46190 due to two Kickboxing events being cancelled</t>
  </si>
  <si>
    <t>Inventory is high this month at 51.4% to sales. There was also some spend for July that has been paid out in August</t>
  </si>
  <si>
    <t>Total position so far this year is 45.3% which is stll below last year's full year's position of 46%</t>
  </si>
  <si>
    <t>We are currently now building stock for the Bubwith Anniversary Event</t>
  </si>
  <si>
    <t xml:space="preserve">Salary % to sales slightly higher than expected. This is due to the miss to sales forecast </t>
  </si>
  <si>
    <t>The position annually is currently as expected around 41%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</si>
</sst>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" fontId="0" fillId="0" borderId="0" xfId="0" applyNumberFormat="1" applyAlignment="1">
      <alignment horizontal="center"/>
    </xf>
    <xf numFmtId="0" fontId="1" fillId="0" borderId="0" xfId="0" applyFont="1"/>
    <xf numFmtId="2" fontId="1" fillId="0" borderId="1" xfId="0" applyNumberFormat="1" applyFont="1" applyBorder="1" applyAlignment="1">
      <alignment horizontal="center" wrapText="1"/>
    </xf>
    <xf numFmtId="1" fontId="0" fillId="0" borderId="1" xfId="0" applyNumberFormat="1" applyBorder="1"/>
    <xf numFmtId="164" fontId="0" fillId="2" borderId="1" xfId="0" applyNumberFormat="1" applyFill="1" applyBorder="1" applyAlignment="1">
      <alignment horizontal="right" wrapText="1"/>
    </xf>
    <xf numFmtId="1" fontId="0" fillId="2" borderId="1" xfId="0" applyNumberFormat="1" applyFill="1" applyBorder="1" applyAlignment="1">
      <alignment horizontal="right" wrapText="1"/>
    </xf>
    <xf numFmtId="2" fontId="3" fillId="0" borderId="1" xfId="0" applyNumberFormat="1" applyFont="1" applyBorder="1"/>
    <xf numFmtId="1" fontId="3" fillId="0" borderId="1" xfId="0" applyNumberFormat="1" applyFont="1" applyBorder="1"/>
    <xf numFmtId="164" fontId="3" fillId="2" borderId="1" xfId="0" applyNumberFormat="1" applyFont="1" applyFill="1" applyBorder="1" applyAlignment="1">
      <alignment horizontal="right" wrapText="1"/>
    </xf>
    <xf numFmtId="1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/>
    <xf numFmtId="2" fontId="5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E5F9-8AA8-499B-8CD8-BD3131A3B705}">
  <sheetPr>
    <pageSetUpPr fitToPage="1"/>
  </sheetPr>
  <dimension ref="A1:O47"/>
  <sheetViews>
    <sheetView tabSelected="1" workbookViewId="0">
      <selection sqref="A1:XFD1048576"/>
    </sheetView>
  </sheetViews>
  <sheetFormatPr baseColWidth="10" defaultColWidth="8.6640625" defaultRowHeight="15" x14ac:dyDescent="0.2"/>
  <cols>
    <col min="1" max="1" width="13" customWidth="1"/>
    <col min="2" max="2" width="9.83203125" style="2" customWidth="1"/>
    <col min="3" max="3" width="8.6640625" style="2"/>
    <col min="4" max="4" width="9.1640625" style="2" bestFit="1" customWidth="1"/>
    <col min="5" max="5" width="7" bestFit="1" customWidth="1"/>
    <col min="6" max="6" width="10.83203125" style="2" bestFit="1" customWidth="1"/>
    <col min="7" max="7" width="8.6640625" style="2" bestFit="1" customWidth="1"/>
    <col min="8" max="8" width="10.1640625" style="3" bestFit="1" customWidth="1"/>
    <col min="10" max="10" width="7.5" customWidth="1"/>
    <col min="11" max="11" width="12.6640625" style="2" bestFit="1" customWidth="1"/>
    <col min="13" max="13" width="11.1640625" style="3" customWidth="1"/>
    <col min="14" max="14" width="10.1640625" customWidth="1"/>
    <col min="15" max="15" width="10.5" customWidth="1"/>
  </cols>
  <sheetData>
    <row r="1" spans="1:15" x14ac:dyDescent="0.2">
      <c r="A1" s="1" t="s">
        <v>0</v>
      </c>
    </row>
    <row r="2" spans="1:15" x14ac:dyDescent="0.2">
      <c r="A2" s="1" t="s">
        <v>34</v>
      </c>
    </row>
    <row r="3" spans="1:15" s="8" customFormat="1" ht="48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7" t="s">
        <v>10</v>
      </c>
      <c r="K3" s="6" t="s">
        <v>11</v>
      </c>
      <c r="L3" s="29" t="s">
        <v>12</v>
      </c>
      <c r="M3" s="7" t="s">
        <v>13</v>
      </c>
      <c r="N3" s="7" t="s">
        <v>14</v>
      </c>
      <c r="O3" s="7" t="s">
        <v>15</v>
      </c>
    </row>
    <row r="4" spans="1:15" x14ac:dyDescent="0.2">
      <c r="A4" s="9" t="s">
        <v>16</v>
      </c>
      <c r="B4" s="10">
        <v>710.66000000000008</v>
      </c>
      <c r="C4" s="10">
        <v>3003.7000000000003</v>
      </c>
      <c r="D4" s="10">
        <v>3714.3599999999997</v>
      </c>
      <c r="E4" s="9">
        <v>47</v>
      </c>
      <c r="F4" s="10">
        <v>79.028936170212759</v>
      </c>
      <c r="G4" s="11">
        <v>15</v>
      </c>
      <c r="H4" s="11">
        <v>3</v>
      </c>
      <c r="I4" s="10">
        <v>2290.0300000000002</v>
      </c>
      <c r="J4" s="12">
        <f t="shared" ref="J4:J16" si="0">SUM(I4/D4)</f>
        <v>0.61653420777738299</v>
      </c>
      <c r="K4" s="10">
        <v>4165.1000000000004</v>
      </c>
      <c r="L4" s="12">
        <f t="shared" ref="L4:L16" si="1">SUM(D4-K4)/K4</f>
        <v>-0.10821829007706914</v>
      </c>
      <c r="M4" s="10">
        <v>4165.1000000000004</v>
      </c>
      <c r="N4" s="10">
        <v>3714.36</v>
      </c>
      <c r="O4" s="12">
        <f>SUM(N4-M4)/M4</f>
        <v>-0.10821829007706903</v>
      </c>
    </row>
    <row r="5" spans="1:15" x14ac:dyDescent="0.2">
      <c r="A5" s="9" t="s">
        <v>17</v>
      </c>
      <c r="B5" s="10">
        <v>220.92</v>
      </c>
      <c r="C5" s="10">
        <v>1146.8000000000002</v>
      </c>
      <c r="D5" s="10">
        <v>1367.72</v>
      </c>
      <c r="E5" s="9">
        <v>31.5</v>
      </c>
      <c r="F5" s="10">
        <v>43.41968253968254</v>
      </c>
      <c r="G5" s="11">
        <v>12</v>
      </c>
      <c r="H5" s="11">
        <v>1</v>
      </c>
      <c r="I5" s="10">
        <v>333.15</v>
      </c>
      <c r="J5" s="12">
        <f t="shared" si="0"/>
        <v>0.24358055742403414</v>
      </c>
      <c r="K5" s="10">
        <v>1158.8</v>
      </c>
      <c r="L5" s="12">
        <f t="shared" si="1"/>
        <v>0.18028995512599247</v>
      </c>
      <c r="M5" s="10">
        <v>5308.65</v>
      </c>
      <c r="N5" s="10">
        <v>5082.08</v>
      </c>
      <c r="O5" s="12">
        <f t="shared" ref="O5:O15" si="2">SUM(N5-M5)/M5</f>
        <v>-4.2679400600906019E-2</v>
      </c>
    </row>
    <row r="6" spans="1:15" x14ac:dyDescent="0.2">
      <c r="A6" s="9" t="s">
        <v>18</v>
      </c>
      <c r="B6" s="10">
        <v>840.06999999999994</v>
      </c>
      <c r="C6" s="10">
        <v>3341.0000000000005</v>
      </c>
      <c r="D6" s="10">
        <v>4181.07</v>
      </c>
      <c r="E6" s="9">
        <v>38</v>
      </c>
      <c r="F6" s="10">
        <v>110.02815789473684</v>
      </c>
      <c r="G6" s="11">
        <v>14</v>
      </c>
      <c r="H6" s="11">
        <v>3</v>
      </c>
      <c r="I6" s="10">
        <v>2996.02</v>
      </c>
      <c r="J6" s="12">
        <f t="shared" si="0"/>
        <v>0.71656776853771886</v>
      </c>
      <c r="K6" s="10">
        <v>4842.0099999999993</v>
      </c>
      <c r="L6" s="12">
        <f t="shared" si="1"/>
        <v>-0.13650116377289589</v>
      </c>
      <c r="M6" s="10">
        <v>10150.66</v>
      </c>
      <c r="N6" s="10">
        <v>9263.15</v>
      </c>
      <c r="O6" s="12">
        <f t="shared" si="2"/>
        <v>-8.7433723521426213E-2</v>
      </c>
    </row>
    <row r="7" spans="1:15" x14ac:dyDescent="0.2">
      <c r="A7" s="9" t="s">
        <v>19</v>
      </c>
      <c r="B7" s="10">
        <v>381</v>
      </c>
      <c r="C7" s="10">
        <v>1757.4</v>
      </c>
      <c r="D7" s="10">
        <v>2138.4</v>
      </c>
      <c r="E7" s="9">
        <v>39.5</v>
      </c>
      <c r="F7" s="10">
        <v>54.136708860759498</v>
      </c>
      <c r="G7" s="11">
        <v>13</v>
      </c>
      <c r="H7" s="11">
        <v>2</v>
      </c>
      <c r="I7" s="10">
        <v>1004.45</v>
      </c>
      <c r="J7" s="12">
        <f t="shared" si="0"/>
        <v>0.46972035166479609</v>
      </c>
      <c r="K7" s="10">
        <v>5912.9100000000008</v>
      </c>
      <c r="L7" s="12">
        <f t="shared" si="1"/>
        <v>-0.6383506598273947</v>
      </c>
      <c r="M7" s="10">
        <v>15944.22</v>
      </c>
      <c r="N7" s="10">
        <v>11301</v>
      </c>
      <c r="O7" s="12">
        <f t="shared" si="2"/>
        <v>-0.29121650353545042</v>
      </c>
    </row>
    <row r="8" spans="1:15" x14ac:dyDescent="0.2">
      <c r="A8" s="9" t="s">
        <v>20</v>
      </c>
      <c r="B8" s="10">
        <v>409.18000000000006</v>
      </c>
      <c r="C8" s="10">
        <v>1878.78</v>
      </c>
      <c r="D8" s="10">
        <v>2287.9600000000005</v>
      </c>
      <c r="E8" s="9">
        <v>37</v>
      </c>
      <c r="F8" s="10">
        <v>61.83675675675677</v>
      </c>
      <c r="G8" s="11">
        <v>12</v>
      </c>
      <c r="H8" s="11">
        <v>1</v>
      </c>
      <c r="I8" s="10">
        <v>932.85</v>
      </c>
      <c r="J8" s="12">
        <f t="shared" si="0"/>
        <v>0.40772128883372077</v>
      </c>
      <c r="K8" s="10">
        <v>1291.8500000000001</v>
      </c>
      <c r="L8" s="12">
        <f t="shared" si="1"/>
        <v>0.77107249293648661</v>
      </c>
      <c r="M8" s="10">
        <v>17237.97</v>
      </c>
      <c r="N8" s="10">
        <v>13689.51</v>
      </c>
      <c r="O8" s="12">
        <f t="shared" si="2"/>
        <v>-0.20585138505288039</v>
      </c>
    </row>
    <row r="9" spans="1:15" x14ac:dyDescent="0.2">
      <c r="A9" s="9" t="s">
        <v>21</v>
      </c>
      <c r="B9" s="10">
        <v>1591.1</v>
      </c>
      <c r="C9" s="10">
        <v>7920.75</v>
      </c>
      <c r="D9" s="10">
        <v>9505.0499999999993</v>
      </c>
      <c r="E9" s="9">
        <v>69</v>
      </c>
      <c r="F9" s="10">
        <v>137.75434782608696</v>
      </c>
      <c r="G9" s="11">
        <v>17</v>
      </c>
      <c r="H9" s="11">
        <v>7</v>
      </c>
      <c r="I9" s="10">
        <v>7907.1</v>
      </c>
      <c r="J9" s="12">
        <f t="shared" si="0"/>
        <v>0.83188410371328936</v>
      </c>
      <c r="K9" s="10">
        <v>5813.0800000000008</v>
      </c>
      <c r="L9" s="12">
        <f t="shared" si="1"/>
        <v>0.63511425956635692</v>
      </c>
      <c r="M9" s="10">
        <v>23183.75</v>
      </c>
      <c r="N9" s="10">
        <v>23194.560000000001</v>
      </c>
      <c r="O9" s="12">
        <f t="shared" si="2"/>
        <v>4.662748692511483E-4</v>
      </c>
    </row>
    <row r="10" spans="1:15" x14ac:dyDescent="0.2">
      <c r="A10" s="9" t="s">
        <v>22</v>
      </c>
      <c r="B10" s="10">
        <v>1252.55</v>
      </c>
      <c r="C10" s="10">
        <v>4199.6000000000004</v>
      </c>
      <c r="D10" s="10">
        <v>5550.1</v>
      </c>
      <c r="E10" s="9">
        <v>63</v>
      </c>
      <c r="F10" s="10">
        <v>86.542063492063505</v>
      </c>
      <c r="G10" s="11">
        <v>17</v>
      </c>
      <c r="H10" s="11">
        <v>4</v>
      </c>
      <c r="I10" s="10">
        <v>3015.35</v>
      </c>
      <c r="J10" s="12">
        <f t="shared" si="0"/>
        <v>0.5432965171798706</v>
      </c>
      <c r="K10" s="10">
        <v>4816.51</v>
      </c>
      <c r="L10" s="12">
        <f t="shared" si="1"/>
        <v>0.15230737608766515</v>
      </c>
      <c r="M10" s="10">
        <v>27811.759999999998</v>
      </c>
      <c r="N10" s="10">
        <v>28646.71</v>
      </c>
      <c r="O10" s="12">
        <f t="shared" si="2"/>
        <v>3.0021472930875311E-2</v>
      </c>
    </row>
    <row r="11" spans="1:15" x14ac:dyDescent="0.2">
      <c r="A11" s="9" t="s">
        <v>23</v>
      </c>
      <c r="B11" s="10">
        <v>507.65</v>
      </c>
      <c r="C11" s="10">
        <v>4122.75</v>
      </c>
      <c r="D11" s="10">
        <v>4630.3999999999996</v>
      </c>
      <c r="E11" s="9">
        <v>55.5</v>
      </c>
      <c r="F11" s="10">
        <v>83.430630630630631</v>
      </c>
      <c r="G11" s="11">
        <v>19</v>
      </c>
      <c r="H11" s="11">
        <v>7</v>
      </c>
      <c r="I11" s="10">
        <v>3922.1</v>
      </c>
      <c r="J11" s="12">
        <f t="shared" si="0"/>
        <v>0.84703265376641335</v>
      </c>
      <c r="K11" s="10">
        <v>6021.130000000001</v>
      </c>
      <c r="L11" s="12">
        <f t="shared" si="1"/>
        <v>-0.23097491666846609</v>
      </c>
      <c r="M11" s="10">
        <v>34021.39</v>
      </c>
      <c r="N11" s="10">
        <v>33375.06</v>
      </c>
      <c r="O11" s="12">
        <f t="shared" si="2"/>
        <v>-1.8997754060019353E-2</v>
      </c>
    </row>
    <row r="12" spans="1:15" x14ac:dyDescent="0.2">
      <c r="A12" s="9" t="s">
        <v>24</v>
      </c>
      <c r="B12" s="10"/>
      <c r="C12" s="10"/>
      <c r="D12" s="10"/>
      <c r="E12" s="9"/>
      <c r="F12" s="10"/>
      <c r="G12" s="11"/>
      <c r="H12" s="11"/>
      <c r="I12" s="10"/>
      <c r="J12" s="12" t="e">
        <f t="shared" si="0"/>
        <v>#DIV/0!</v>
      </c>
      <c r="K12" s="10">
        <v>5923.27</v>
      </c>
      <c r="L12" s="12">
        <f t="shared" si="1"/>
        <v>-1</v>
      </c>
      <c r="M12" s="10">
        <v>39444.660000000003</v>
      </c>
      <c r="N12" s="10"/>
      <c r="O12" s="12">
        <f t="shared" si="2"/>
        <v>-1</v>
      </c>
    </row>
    <row r="13" spans="1:15" x14ac:dyDescent="0.2">
      <c r="A13" s="9" t="s">
        <v>25</v>
      </c>
      <c r="B13" s="10"/>
      <c r="C13" s="10"/>
      <c r="D13" s="10"/>
      <c r="E13" s="9"/>
      <c r="F13" s="10"/>
      <c r="G13" s="11"/>
      <c r="H13" s="11"/>
      <c r="I13" s="10"/>
      <c r="J13" s="12" t="e">
        <f t="shared" si="0"/>
        <v>#DIV/0!</v>
      </c>
      <c r="K13" s="10">
        <v>4354.6000000000004</v>
      </c>
      <c r="L13" s="12">
        <f t="shared" si="1"/>
        <v>-1</v>
      </c>
      <c r="M13" s="10">
        <v>44299.26</v>
      </c>
      <c r="N13" s="10"/>
      <c r="O13" s="12">
        <f t="shared" si="2"/>
        <v>-1</v>
      </c>
    </row>
    <row r="14" spans="1:15" x14ac:dyDescent="0.2">
      <c r="A14" s="9" t="s">
        <v>26</v>
      </c>
      <c r="B14" s="10"/>
      <c r="C14" s="10"/>
      <c r="D14" s="10"/>
      <c r="E14" s="9"/>
      <c r="F14" s="10"/>
      <c r="G14" s="11"/>
      <c r="H14" s="11"/>
      <c r="I14" s="10"/>
      <c r="J14" s="12" t="e">
        <f t="shared" si="0"/>
        <v>#DIV/0!</v>
      </c>
      <c r="K14" s="10">
        <v>1214.04</v>
      </c>
      <c r="L14" s="12">
        <f t="shared" si="1"/>
        <v>-1</v>
      </c>
      <c r="M14" s="10">
        <v>45513.3</v>
      </c>
      <c r="N14" s="10"/>
      <c r="O14" s="12">
        <f t="shared" si="2"/>
        <v>-1</v>
      </c>
    </row>
    <row r="15" spans="1:15" x14ac:dyDescent="0.2">
      <c r="A15" s="9" t="s">
        <v>27</v>
      </c>
      <c r="B15" s="10"/>
      <c r="C15" s="10"/>
      <c r="D15" s="10"/>
      <c r="E15" s="9"/>
      <c r="F15" s="10"/>
      <c r="G15" s="11"/>
      <c r="H15" s="11"/>
      <c r="I15" s="10"/>
      <c r="J15" s="12" t="e">
        <f t="shared" si="0"/>
        <v>#DIV/0!</v>
      </c>
      <c r="K15" s="10">
        <v>7790.22</v>
      </c>
      <c r="L15" s="12">
        <f t="shared" si="1"/>
        <v>-1</v>
      </c>
      <c r="M15" s="10">
        <v>53303</v>
      </c>
      <c r="N15" s="10"/>
      <c r="O15" s="12">
        <f t="shared" si="2"/>
        <v>-1</v>
      </c>
    </row>
    <row r="16" spans="1:15" x14ac:dyDescent="0.2">
      <c r="A16" s="33" t="s">
        <v>28</v>
      </c>
      <c r="B16" s="14">
        <f>SUM(B4:B15)</f>
        <v>5913.13</v>
      </c>
      <c r="C16" s="14">
        <f t="shared" ref="C16:I16" si="3">SUM(C4:C15)</f>
        <v>27370.78</v>
      </c>
      <c r="D16" s="14">
        <f t="shared" si="3"/>
        <v>33375.06</v>
      </c>
      <c r="E16" s="33">
        <f t="shared" si="3"/>
        <v>380.5</v>
      </c>
      <c r="F16" s="14">
        <f>SUM(D16/E16)</f>
        <v>87.713692509855449</v>
      </c>
      <c r="G16" s="15">
        <f t="shared" si="3"/>
        <v>119</v>
      </c>
      <c r="H16" s="15">
        <f t="shared" si="3"/>
        <v>28</v>
      </c>
      <c r="I16" s="14">
        <f t="shared" si="3"/>
        <v>22401.05</v>
      </c>
      <c r="J16" s="16">
        <f t="shared" si="0"/>
        <v>0.67119130272724603</v>
      </c>
      <c r="K16" s="14">
        <f t="shared" ref="K16" si="4">SUM(K4:K15)</f>
        <v>53303.520000000004</v>
      </c>
      <c r="L16" s="16">
        <f t="shared" si="1"/>
        <v>-0.37386761699790194</v>
      </c>
      <c r="M16" s="13"/>
      <c r="N16" s="9"/>
      <c r="O16" s="12"/>
    </row>
    <row r="17" spans="1:14" x14ac:dyDescent="0.2">
      <c r="H17" s="17"/>
    </row>
    <row r="18" spans="1:14" x14ac:dyDescent="0.2">
      <c r="A18" s="18" t="s">
        <v>29</v>
      </c>
    </row>
    <row r="19" spans="1:14" x14ac:dyDescent="0.2">
      <c r="A19" s="35" t="s">
        <v>38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4" x14ac:dyDescent="0.2">
      <c r="A20" t="s">
        <v>39</v>
      </c>
    </row>
    <row r="21" spans="1:14" x14ac:dyDescent="0.2">
      <c r="A21" t="s">
        <v>40</v>
      </c>
    </row>
    <row r="22" spans="1:14" x14ac:dyDescent="0.2">
      <c r="A22" t="s">
        <v>41</v>
      </c>
    </row>
    <row r="23" spans="1:14" x14ac:dyDescent="0.2">
      <c r="A23" t="s">
        <v>42</v>
      </c>
    </row>
    <row r="24" spans="1:14" x14ac:dyDescent="0.2">
      <c r="A24" t="s">
        <v>43</v>
      </c>
    </row>
    <row r="25" spans="1:14" x14ac:dyDescent="0.2">
      <c r="A25" t="s">
        <v>44</v>
      </c>
    </row>
    <row r="26" spans="1:14" x14ac:dyDescent="0.2">
      <c r="F26"/>
      <c r="G26" s="36">
        <v>2026</v>
      </c>
      <c r="H26" s="37"/>
      <c r="I26" s="37"/>
      <c r="J26" s="38">
        <v>2026</v>
      </c>
      <c r="K26" s="39"/>
      <c r="L26" s="40"/>
    </row>
    <row r="27" spans="1:14" ht="48" x14ac:dyDescent="0.2">
      <c r="A27" s="4" t="s">
        <v>1</v>
      </c>
      <c r="B27" s="7" t="s">
        <v>35</v>
      </c>
      <c r="C27" s="19" t="s">
        <v>36</v>
      </c>
      <c r="D27" s="5" t="s">
        <v>30</v>
      </c>
      <c r="F27" s="4" t="s">
        <v>1</v>
      </c>
      <c r="G27" s="29" t="s">
        <v>9</v>
      </c>
      <c r="H27" s="29" t="s">
        <v>31</v>
      </c>
      <c r="I27" s="29" t="s">
        <v>32</v>
      </c>
      <c r="J27" s="29" t="s">
        <v>9</v>
      </c>
      <c r="K27" s="29" t="s">
        <v>37</v>
      </c>
      <c r="L27" s="29" t="s">
        <v>32</v>
      </c>
    </row>
    <row r="28" spans="1:14" x14ac:dyDescent="0.2">
      <c r="A28" s="9" t="s">
        <v>16</v>
      </c>
      <c r="B28" s="10">
        <v>3714.36</v>
      </c>
      <c r="C28" s="10">
        <v>4165.1000000000004</v>
      </c>
      <c r="D28" s="10">
        <f t="shared" ref="D28:D40" si="5">SUM(B28-C28)</f>
        <v>-450.74000000000024</v>
      </c>
      <c r="F28" s="9" t="s">
        <v>16</v>
      </c>
      <c r="G28" s="20">
        <v>3714.36</v>
      </c>
      <c r="H28" s="22">
        <v>2009</v>
      </c>
      <c r="I28" s="21">
        <f>SUM(H28/G28)</f>
        <v>0.54087379790865719</v>
      </c>
      <c r="J28" s="20">
        <v>3714.36</v>
      </c>
      <c r="K28" s="22">
        <v>2037</v>
      </c>
      <c r="L28" s="21">
        <f t="shared" ref="L28:L40" si="6">SUM(K28/J28)</f>
        <v>0.54841210868090329</v>
      </c>
      <c r="N28" s="32"/>
    </row>
    <row r="29" spans="1:14" x14ac:dyDescent="0.2">
      <c r="A29" s="9" t="s">
        <v>17</v>
      </c>
      <c r="B29" s="10">
        <v>1367.72</v>
      </c>
      <c r="C29" s="10">
        <v>1158.8</v>
      </c>
      <c r="D29" s="10">
        <f t="shared" si="5"/>
        <v>208.92000000000007</v>
      </c>
      <c r="F29" s="9" t="s">
        <v>17</v>
      </c>
      <c r="G29" s="20">
        <v>1368</v>
      </c>
      <c r="H29" s="20">
        <v>871</v>
      </c>
      <c r="I29" s="21">
        <f t="shared" ref="I29:I40" si="7">SUM(H29/G29)</f>
        <v>0.63669590643274854</v>
      </c>
      <c r="J29" s="20">
        <v>1368</v>
      </c>
      <c r="K29" s="20">
        <v>787</v>
      </c>
      <c r="L29" s="21">
        <f t="shared" si="6"/>
        <v>0.57529239766081874</v>
      </c>
    </row>
    <row r="30" spans="1:14" x14ac:dyDescent="0.2">
      <c r="A30" s="9" t="s">
        <v>18</v>
      </c>
      <c r="B30" s="10">
        <v>4181.07</v>
      </c>
      <c r="C30" s="10">
        <v>4842.01</v>
      </c>
      <c r="D30" s="10">
        <f t="shared" si="5"/>
        <v>-660.94000000000051</v>
      </c>
      <c r="F30" s="9" t="s">
        <v>18</v>
      </c>
      <c r="G30" s="20">
        <v>4181</v>
      </c>
      <c r="H30" s="20">
        <v>687</v>
      </c>
      <c r="I30" s="21">
        <f t="shared" si="7"/>
        <v>0.16431475723511121</v>
      </c>
      <c r="J30" s="20">
        <v>4181</v>
      </c>
      <c r="K30" s="20">
        <v>1743</v>
      </c>
      <c r="L30" s="21">
        <f t="shared" si="6"/>
        <v>0.41688591246113371</v>
      </c>
    </row>
    <row r="31" spans="1:14" x14ac:dyDescent="0.2">
      <c r="A31" s="9" t="s">
        <v>19</v>
      </c>
      <c r="B31" s="23">
        <v>2138.4</v>
      </c>
      <c r="C31" s="10">
        <v>5912.91</v>
      </c>
      <c r="D31" s="10">
        <f t="shared" si="5"/>
        <v>-3774.5099999999998</v>
      </c>
      <c r="F31" s="9" t="s">
        <v>19</v>
      </c>
      <c r="G31" s="20">
        <v>2138</v>
      </c>
      <c r="H31" s="20">
        <v>1731</v>
      </c>
      <c r="I31" s="21">
        <f t="shared" si="7"/>
        <v>0.80963517305893362</v>
      </c>
      <c r="J31" s="20">
        <v>2138</v>
      </c>
      <c r="K31" s="20">
        <v>1175</v>
      </c>
      <c r="L31" s="21">
        <f t="shared" si="6"/>
        <v>0.54957904583723105</v>
      </c>
    </row>
    <row r="32" spans="1:14" x14ac:dyDescent="0.2">
      <c r="A32" s="9" t="s">
        <v>20</v>
      </c>
      <c r="B32" s="10">
        <v>2287.9600000000005</v>
      </c>
      <c r="C32" s="23">
        <v>1291.8499999999999</v>
      </c>
      <c r="D32" s="10">
        <f t="shared" si="5"/>
        <v>996.11000000000058</v>
      </c>
      <c r="F32" s="9" t="s">
        <v>20</v>
      </c>
      <c r="G32" s="20">
        <v>2288</v>
      </c>
      <c r="H32" s="20">
        <v>1186</v>
      </c>
      <c r="I32" s="21">
        <f t="shared" si="7"/>
        <v>0.51835664335664333</v>
      </c>
      <c r="J32" s="20">
        <v>2288</v>
      </c>
      <c r="K32" s="20">
        <v>1544</v>
      </c>
      <c r="L32" s="21">
        <f t="shared" si="6"/>
        <v>0.67482517482517479</v>
      </c>
    </row>
    <row r="33" spans="1:12" x14ac:dyDescent="0.2">
      <c r="A33" s="9" t="s">
        <v>21</v>
      </c>
      <c r="B33" s="10">
        <v>9505.0499999999993</v>
      </c>
      <c r="C33" s="23">
        <v>5813.08</v>
      </c>
      <c r="D33" s="10">
        <f t="shared" si="5"/>
        <v>3691.9699999999993</v>
      </c>
      <c r="F33" s="9" t="s">
        <v>21</v>
      </c>
      <c r="G33" s="24">
        <v>9506</v>
      </c>
      <c r="H33" s="24">
        <v>4011</v>
      </c>
      <c r="I33" s="25">
        <f t="shared" si="7"/>
        <v>0.4219440353460972</v>
      </c>
      <c r="J33" s="24">
        <v>9506</v>
      </c>
      <c r="K33" s="24">
        <v>1711</v>
      </c>
      <c r="L33" s="25">
        <f t="shared" si="6"/>
        <v>0.179991584262571</v>
      </c>
    </row>
    <row r="34" spans="1:12" x14ac:dyDescent="0.2">
      <c r="A34" s="9" t="s">
        <v>22</v>
      </c>
      <c r="B34" s="23">
        <v>5550.1</v>
      </c>
      <c r="C34" s="10">
        <v>4816.51</v>
      </c>
      <c r="D34" s="10">
        <f t="shared" si="5"/>
        <v>733.59000000000015</v>
      </c>
      <c r="F34" s="9" t="s">
        <v>22</v>
      </c>
      <c r="G34" s="24">
        <v>5550</v>
      </c>
      <c r="H34" s="24">
        <v>2228</v>
      </c>
      <c r="I34" s="25">
        <f t="shared" si="7"/>
        <v>0.40144144144144145</v>
      </c>
      <c r="J34" s="24">
        <v>5550</v>
      </c>
      <c r="K34" s="24">
        <v>2786</v>
      </c>
      <c r="L34" s="25">
        <f t="shared" si="6"/>
        <v>0.50198198198198196</v>
      </c>
    </row>
    <row r="35" spans="1:12" x14ac:dyDescent="0.2">
      <c r="A35" s="9" t="s">
        <v>23</v>
      </c>
      <c r="B35" s="10">
        <v>4630.3999999999996</v>
      </c>
      <c r="C35" s="10">
        <v>6021.130000000001</v>
      </c>
      <c r="D35" s="10">
        <f t="shared" si="5"/>
        <v>-1390.7300000000014</v>
      </c>
      <c r="F35" s="9" t="s">
        <v>23</v>
      </c>
      <c r="G35" s="24">
        <v>4630</v>
      </c>
      <c r="H35" s="24">
        <v>2380.35</v>
      </c>
      <c r="I35" s="25">
        <f t="shared" si="7"/>
        <v>0.51411447084233264</v>
      </c>
      <c r="J35" s="24">
        <v>4630</v>
      </c>
      <c r="K35" s="24">
        <v>2176</v>
      </c>
      <c r="L35" s="25">
        <f t="shared" si="6"/>
        <v>0.46997840172786176</v>
      </c>
    </row>
    <row r="36" spans="1:12" x14ac:dyDescent="0.2">
      <c r="A36" s="9" t="s">
        <v>24</v>
      </c>
      <c r="B36" s="31">
        <v>4050</v>
      </c>
      <c r="C36" s="10">
        <v>5923.27</v>
      </c>
      <c r="D36" s="10">
        <f t="shared" si="5"/>
        <v>-1873.2700000000004</v>
      </c>
      <c r="F36" s="9" t="s">
        <v>24</v>
      </c>
      <c r="G36" s="24"/>
      <c r="H36" s="24"/>
      <c r="I36" s="25" t="e">
        <f t="shared" si="7"/>
        <v>#DIV/0!</v>
      </c>
      <c r="J36" s="24"/>
      <c r="K36" s="24"/>
      <c r="L36" s="25" t="e">
        <f t="shared" si="6"/>
        <v>#DIV/0!</v>
      </c>
    </row>
    <row r="37" spans="1:12" x14ac:dyDescent="0.2">
      <c r="A37" s="9" t="s">
        <v>25</v>
      </c>
      <c r="B37" s="31">
        <v>2660</v>
      </c>
      <c r="C37" s="23">
        <v>4354.6000000000004</v>
      </c>
      <c r="D37" s="10">
        <f t="shared" si="5"/>
        <v>-1694.6000000000004</v>
      </c>
      <c r="F37" s="9" t="s">
        <v>25</v>
      </c>
      <c r="G37" s="24"/>
      <c r="H37" s="24"/>
      <c r="I37" s="25" t="e">
        <f t="shared" si="7"/>
        <v>#DIV/0!</v>
      </c>
      <c r="J37" s="24"/>
      <c r="K37" s="24"/>
      <c r="L37" s="25" t="e">
        <f t="shared" si="6"/>
        <v>#DIV/0!</v>
      </c>
    </row>
    <row r="38" spans="1:12" x14ac:dyDescent="0.2">
      <c r="A38" s="9" t="s">
        <v>26</v>
      </c>
      <c r="B38" s="31">
        <v>2855</v>
      </c>
      <c r="C38" s="23">
        <v>1214.04</v>
      </c>
      <c r="D38" s="10">
        <f t="shared" si="5"/>
        <v>1640.96</v>
      </c>
      <c r="F38" s="9" t="s">
        <v>26</v>
      </c>
      <c r="G38" s="24"/>
      <c r="H38" s="24"/>
      <c r="I38" s="25" t="e">
        <f t="shared" si="7"/>
        <v>#DIV/0!</v>
      </c>
      <c r="J38" s="24"/>
      <c r="K38" s="24"/>
      <c r="L38" s="25" t="e">
        <f t="shared" si="6"/>
        <v>#DIV/0!</v>
      </c>
    </row>
    <row r="39" spans="1:12" x14ac:dyDescent="0.2">
      <c r="A39" s="9" t="s">
        <v>27</v>
      </c>
      <c r="B39" s="31">
        <v>3250</v>
      </c>
      <c r="C39" s="23">
        <v>7790.22</v>
      </c>
      <c r="D39" s="10">
        <f t="shared" si="5"/>
        <v>-4540.22</v>
      </c>
      <c r="F39" s="9" t="s">
        <v>27</v>
      </c>
      <c r="G39" s="24"/>
      <c r="H39" s="24"/>
      <c r="I39" s="25" t="e">
        <f t="shared" si="7"/>
        <v>#DIV/0!</v>
      </c>
      <c r="J39" s="24"/>
      <c r="K39" s="24"/>
      <c r="L39" s="25" t="e">
        <f t="shared" si="6"/>
        <v>#DIV/0!</v>
      </c>
    </row>
    <row r="40" spans="1:12" x14ac:dyDescent="0.2">
      <c r="A40" s="33" t="s">
        <v>28</v>
      </c>
      <c r="B40" s="30">
        <f t="shared" ref="B40:C40" si="8">SUM(B28:B39)</f>
        <v>46190.06</v>
      </c>
      <c r="C40" s="14">
        <f t="shared" si="8"/>
        <v>53303.520000000004</v>
      </c>
      <c r="D40" s="14">
        <f t="shared" si="5"/>
        <v>-7113.4600000000064</v>
      </c>
      <c r="F40" s="33" t="s">
        <v>28</v>
      </c>
      <c r="G40" s="26">
        <f>SUM(G28:G39)</f>
        <v>33375.360000000001</v>
      </c>
      <c r="H40" s="26">
        <f>SUM(H28:H39)</f>
        <v>15103.35</v>
      </c>
      <c r="I40" s="27">
        <f t="shared" si="7"/>
        <v>0.45252995023873899</v>
      </c>
      <c r="J40" s="26">
        <f>SUM(J28:J39)</f>
        <v>33375.360000000001</v>
      </c>
      <c r="K40" s="26">
        <f>SUM(K28:K39)</f>
        <v>13959</v>
      </c>
      <c r="L40" s="27">
        <f t="shared" si="6"/>
        <v>0.41824267962952311</v>
      </c>
    </row>
    <row r="41" spans="1:12" x14ac:dyDescent="0.2">
      <c r="G41"/>
      <c r="H41" s="28" t="s">
        <v>33</v>
      </c>
      <c r="K41" s="28" t="s">
        <v>33</v>
      </c>
    </row>
    <row r="42" spans="1:12" x14ac:dyDescent="0.2">
      <c r="G42"/>
      <c r="H42" s="28"/>
      <c r="K42" s="28"/>
    </row>
    <row r="43" spans="1:12" x14ac:dyDescent="0.2">
      <c r="A43" s="34" t="s">
        <v>45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2" x14ac:dyDescent="0.2">
      <c r="A44" s="34" t="s">
        <v>46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2" x14ac:dyDescent="0.2">
      <c r="A45" t="s">
        <v>47</v>
      </c>
    </row>
    <row r="46" spans="1:12" x14ac:dyDescent="0.2">
      <c r="A46" t="s">
        <v>48</v>
      </c>
    </row>
    <row r="47" spans="1:12" x14ac:dyDescent="0.2">
      <c r="A47" t="s">
        <v>49</v>
      </c>
    </row>
  </sheetData>
  <mergeCells count="5">
    <mergeCell ref="A43:L43"/>
    <mergeCell ref="A44:K44"/>
    <mergeCell ref="A19:M19"/>
    <mergeCell ref="G26:I26"/>
    <mergeCell ref="J26:L26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bubwithleisurecentre@gmail.com</dc:creator>
  <cp:lastModifiedBy>Lizanne Southworth</cp:lastModifiedBy>
  <cp:lastPrinted>2026-05-06T13:09:37Z</cp:lastPrinted>
  <dcterms:created xsi:type="dcterms:W3CDTF">2025-09-09T13:18:42Z</dcterms:created>
  <dcterms:modified xsi:type="dcterms:W3CDTF">2026-08-17T11:26:59Z</dcterms:modified>
</cp:coreProperties>
</file>